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Račun financiranja prema ekon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" l="1"/>
  <c r="D55" i="1"/>
  <c r="E55" i="1"/>
  <c r="B55" i="1"/>
  <c r="G7" i="1" l="1"/>
  <c r="F7" i="1"/>
  <c r="G34" i="1"/>
  <c r="F34" i="1"/>
  <c r="F8" i="1" l="1"/>
  <c r="G8" i="1"/>
  <c r="F9" i="1"/>
  <c r="F10" i="1"/>
  <c r="F11" i="1"/>
  <c r="F12" i="1"/>
  <c r="F13" i="1"/>
  <c r="F14" i="1"/>
  <c r="F15" i="1"/>
  <c r="G15" i="1"/>
  <c r="F16" i="1"/>
  <c r="F17" i="1"/>
  <c r="F18" i="1"/>
  <c r="F19" i="1"/>
  <c r="F20" i="1"/>
  <c r="F21" i="1"/>
  <c r="F22" i="1"/>
  <c r="F23" i="1"/>
  <c r="F24" i="1"/>
  <c r="G24" i="1"/>
  <c r="F25" i="1"/>
  <c r="F26" i="1"/>
  <c r="F27" i="1"/>
  <c r="F28" i="1"/>
  <c r="F29" i="1"/>
  <c r="F30" i="1"/>
  <c r="F35" i="1"/>
  <c r="G35" i="1"/>
  <c r="F36" i="1"/>
  <c r="F37" i="1"/>
  <c r="F38" i="1"/>
  <c r="G38" i="1"/>
  <c r="F39" i="1"/>
  <c r="F40" i="1"/>
  <c r="F41" i="1"/>
  <c r="F42" i="1"/>
  <c r="F43" i="1"/>
  <c r="G43" i="1"/>
  <c r="F46" i="1"/>
  <c r="F47" i="1"/>
  <c r="F48" i="1"/>
  <c r="F49" i="1"/>
  <c r="F50" i="1"/>
  <c r="F51" i="1"/>
  <c r="F52" i="1"/>
  <c r="F53" i="1"/>
  <c r="F54" i="1"/>
  <c r="F55" i="1"/>
  <c r="G55" i="1"/>
</calcChain>
</file>

<file path=xl/sharedStrings.xml><?xml version="1.0" encoding="utf-8"?>
<sst xmlns="http://schemas.openxmlformats.org/spreadsheetml/2006/main" count="142" uniqueCount="62">
  <si>
    <t/>
  </si>
  <si>
    <t>8 Primici od financijske imovine i zaduživanja</t>
  </si>
  <si>
    <t>81 Primljeni povrati glavnica danih zajmova i depozita</t>
  </si>
  <si>
    <t>812 Primici (povrati) glavnice zajmova danih neprofitnim organizacijama, građanima i kućanstvima</t>
  </si>
  <si>
    <t>8121 Povrat zajmova danih neprofitnim organizacijama, građanima i kućanstvima u tuzemstvu</t>
  </si>
  <si>
    <t>814 Primici (povrati) glavnice zajmova danih trgovačkim društvima u javnom sektoru</t>
  </si>
  <si>
    <t>8141 Povrat zajmova danih trgovačkim društvima u javnom sektoru</t>
  </si>
  <si>
    <t>818 Primici od povrata depozita i jamčevnih pologa</t>
  </si>
  <si>
    <t>8181 Primici od povrata depozita od kreditnih i ostalih financijskih institucija - tuzemni</t>
  </si>
  <si>
    <t>83 Primici od prodaje dionica i udjela u glavnici</t>
  </si>
  <si>
    <t>8312 Dionice i udjeli u glavnici kreditnih institucija u javnom sektoru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</si>
  <si>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</si>
  <si>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</si>
  <si>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</si>
  <si>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</si>
  <si>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</si>
  <si>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841 Primljeni krediti i zajmovi od međunarodnih organizacija, institucija i tijela EU te inozemnih vlada</t>
  </si>
  <si>
    <t>8413 Primljeni zajmovi od međunarodnih organizacija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</si>
  <si>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</si>
  <si>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</si>
  <si>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</si>
  <si>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</si>
  <si>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8445 Primljeni zajmovi od ostalih tuzemnih financijskih institucija izvan javnog sektora</t>
  </si>
  <si>
    <t>845 Primljeni zajmovi od trgovačkih društava i obrtnika izvan javnog sektora</t>
  </si>
  <si>
    <t>8453 Primljeni zajmovi od tuzemnih trgovačkih društava izvan javnog sektora</t>
  </si>
  <si>
    <t>5 Izdaci za financijsku imovinu i otplate zajmova</t>
  </si>
  <si>
    <t>51 Izdaci za dane zajmove i depozite</t>
  </si>
  <si>
    <t>514 Izdaci za dane zajmove trgovačkim društvima u javnom sektoru</t>
  </si>
  <si>
    <t>5141 Dani zajmovi trgovačkim društvima u javnom sektoru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</si>
  <si>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</si>
  <si>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</si>
  <si>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</si>
  <si>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534 Dionice i udjeli u glavnici trgovačkih društava izvan javnog sektora</t>
  </si>
  <si>
    <t>5341 Dionice i udjeli u glavnici tuzemnih trgovačkih društava izvan javnog sektora</t>
  </si>
  <si>
    <t>54 Izdaci za otplatu glavnice primljenih kredita i zajmova</t>
  </si>
  <si>
    <t xml:space="preserve">541 Otplata glavnice primljenih kredita i zajmova od međunarodnih organizacija, institucija i tijela EU </t>
  </si>
  <si>
    <t>5413 Otplata glavnice primljenih zajmova od međunarodnih organizacija</t>
  </si>
  <si>
    <t>543 Otplata glavnice primljenih zajmova od trgovačkih društava u javnom sektoru</t>
  </si>
  <si>
    <t>5431 Otplata glavnice primljenih zajmova od trgovačkih društava u javnom sektoru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</si>
  <si>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</si>
  <si>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</si>
  <si>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</si>
  <si>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</si>
  <si>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</si>
  <si>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 xml:space="preserve"> NETO FINANCIRANJE</t>
  </si>
  <si>
    <t>I. OPĆI DIO</t>
  </si>
  <si>
    <t>RAČUN FINANCIRANJA</t>
  </si>
  <si>
    <t>IZVJEŠTAJ RAČUNA FINANCIRANJA PREMA EKONOMSKOJ KLASIFIKACIJI</t>
  </si>
  <si>
    <t>EUR</t>
  </si>
  <si>
    <t xml:space="preserve">INDEKS
</t>
  </si>
  <si>
    <t>6=5/2*100</t>
  </si>
  <si>
    <t>7=5/4*100</t>
  </si>
  <si>
    <t>831 Primici od prodaje dionica i udjela u glavnici kreditnih i ostalih financijskih institucija u javnom sektoru</t>
  </si>
  <si>
    <t>833 Primici od prodaje dionica i udjela u glavnici kreditnih i ostalih financijskih institucija izvan javnog sektora</t>
  </si>
  <si>
    <t>8331 Dionice i udjeli u glavnici tuzemnih kreditnih i ostalih financijskih institucija izvan javnog sektora</t>
  </si>
  <si>
    <t>544 Otplata glavnice primljenih kredita i zajmova od kreditnih i ostalih financijskih institucija izvan javnog sektora</t>
  </si>
  <si>
    <t>5445 Otplata glavnice primljenih zajmova od ostalih tuzemnih financijskih institucija izvan javnog sektora</t>
  </si>
  <si>
    <t>BROJČANA OZNAKA I NAZIV</t>
  </si>
  <si>
    <t>OSTVARENJE / IZVRŠENJE
I. - XII. 2022.</t>
  </si>
  <si>
    <t>REBALANS
2023.</t>
  </si>
  <si>
    <t>TEKUĆI PLAN
2023.</t>
  </si>
  <si>
    <t>OSTVARENJE / IZVRŠENJE
I. - XII.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</si>
</sst>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/>
    <xf numFmtId="4" fontId="5" fillId="0" borderId="0" xfId="0" applyNumberFormat="1" applyFont="1"/>
    <xf numFmtId="0" fontId="5" fillId="0" borderId="0" xfId="0" applyFont="1"/>
    <xf numFmtId="0" fontId="8" fillId="0" borderId="0" xfId="0" applyFont="1" applyFill="1"/>
    <xf numFmtId="0" fontId="5" fillId="0" borderId="0" xfId="0" applyFont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right" vertical="center"/>
    </xf>
    <xf numFmtId="4" fontId="9" fillId="4" borderId="2" xfId="0" applyNumberFormat="1" applyFont="1" applyFill="1" applyBorder="1" applyAlignment="1">
      <alignment horizontal="right" vertical="center"/>
    </xf>
    <xf numFmtId="0" fontId="2" fillId="0" borderId="2" xfId="0" applyFont="1" applyBorder="1"/>
    <xf numFmtId="4" fontId="2" fillId="0" borderId="2" xfId="0" applyNumberFormat="1" applyFont="1" applyFill="1" applyBorder="1" applyAlignment="1">
      <alignment horizontal="right"/>
    </xf>
    <xf numFmtId="4" fontId="7" fillId="0" borderId="2" xfId="0" applyNumberFormat="1" applyFont="1" applyBorder="1"/>
    <xf numFmtId="0" fontId="5" fillId="0" borderId="2" xfId="0" applyFont="1" applyBorder="1"/>
    <xf numFmtId="4" fontId="5" fillId="0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3" fontId="2" fillId="3" borderId="4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/>
    </xf>
    <xf numFmtId="4" fontId="6" fillId="4" borderId="5" xfId="0" applyNumberFormat="1" applyFont="1" applyFill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center"/>
    </xf>
    <xf numFmtId="3" fontId="6" fillId="4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8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34" workbookViewId="0">
      <selection activeCell="A55" sqref="A5:G55"/>
    </sheetView>
  </sheetViews>
  <sheetFormatPr defaultRowHeight="12.75" x14ac:dyDescent="0.2"/>
  <cols>
    <col min="1" max="1" width="107.140625" style="3" customWidth="1"/>
    <col min="2" max="2" width="26.7109375" style="3" customWidth="1"/>
    <col min="3" max="4" width="21.5703125" style="31" customWidth="1"/>
    <col min="5" max="5" width="25.5703125" style="3" customWidth="1"/>
    <col min="6" max="7" width="13.28515625" style="2" customWidth="1"/>
    <col min="8" max="16384" width="9.140625" style="3"/>
  </cols>
  <sheetData>
    <row r="1" spans="1:7" s="1" customFormat="1" x14ac:dyDescent="0.2">
      <c r="A1" s="32" t="s">
        <v>45</v>
      </c>
      <c r="B1" s="32"/>
      <c r="C1" s="32"/>
      <c r="D1" s="32"/>
      <c r="E1" s="32"/>
      <c r="F1" s="32"/>
      <c r="G1" s="32"/>
    </row>
    <row r="2" spans="1:7" s="1" customFormat="1" x14ac:dyDescent="0.2">
      <c r="A2" s="32" t="s">
        <v>46</v>
      </c>
      <c r="B2" s="32"/>
      <c r="C2" s="32"/>
      <c r="D2" s="32"/>
      <c r="E2" s="32"/>
      <c r="F2" s="32"/>
      <c r="G2" s="32"/>
    </row>
    <row r="3" spans="1:7" s="1" customFormat="1" x14ac:dyDescent="0.2">
      <c r="A3" s="32" t="s">
        <v>47</v>
      </c>
      <c r="B3" s="32"/>
      <c r="C3" s="32"/>
      <c r="D3" s="32"/>
      <c r="E3" s="32"/>
      <c r="F3" s="32"/>
      <c r="G3" s="32"/>
    </row>
    <row r="4" spans="1:7" s="1" customFormat="1" x14ac:dyDescent="0.2">
      <c r="A4" s="33" t="s">
        <v>48</v>
      </c>
      <c r="B4" s="33"/>
      <c r="C4" s="33"/>
      <c r="D4" s="33"/>
      <c r="E4" s="33"/>
      <c r="F4" s="33"/>
      <c r="G4" s="33"/>
    </row>
    <row r="5" spans="1:7" ht="39" customHeight="1" x14ac:dyDescent="0.2">
      <c r="A5" s="15" t="s">
        <v>57</v>
      </c>
      <c r="B5" s="16" t="s">
        <v>58</v>
      </c>
      <c r="C5" s="17" t="s">
        <v>59</v>
      </c>
      <c r="D5" s="17" t="s">
        <v>60</v>
      </c>
      <c r="E5" s="16" t="s">
        <v>61</v>
      </c>
      <c r="F5" s="16" t="s">
        <v>49</v>
      </c>
      <c r="G5" s="16" t="s">
        <v>49</v>
      </c>
    </row>
    <row r="6" spans="1:7" s="4" customFormat="1" ht="12" customHeight="1" x14ac:dyDescent="0.2">
      <c r="A6" s="23">
        <v>1</v>
      </c>
      <c r="B6" s="23">
        <v>2</v>
      </c>
      <c r="C6" s="25">
        <v>3</v>
      </c>
      <c r="D6" s="25">
        <v>4</v>
      </c>
      <c r="E6" s="23">
        <v>5</v>
      </c>
      <c r="F6" s="24" t="s">
        <v>50</v>
      </c>
      <c r="G6" s="24" t="s">
        <v>51</v>
      </c>
    </row>
    <row r="7" spans="1:7" s="5" customFormat="1" ht="18.95" customHeight="1" x14ac:dyDescent="0.25">
      <c r="A7" s="18" t="s">
        <v>1</v>
      </c>
      <c r="B7" s="19">
        <v>135983388.28</v>
      </c>
      <c r="C7" s="26">
        <v>127621214</v>
      </c>
      <c r="D7" s="26">
        <v>127621214</v>
      </c>
      <c r="E7" s="19">
        <v>124394495.81999999</v>
      </c>
      <c r="F7" s="20">
        <f t="shared" ref="F7:F30" si="0">SUM(E7/B7*100)</f>
        <v>91.47771458956619</v>
      </c>
      <c r="G7" s="20">
        <f>+E7/D7*100</f>
        <v>97.471644345900046</v>
      </c>
    </row>
    <row r="8" spans="1:7" ht="15" customHeight="1" x14ac:dyDescent="0.2">
      <c r="A8" s="9" t="s">
        <v>2</v>
      </c>
      <c r="B8" s="10">
        <v>275941.75</v>
      </c>
      <c r="C8" s="27">
        <v>40000</v>
      </c>
      <c r="D8" s="27">
        <v>40000</v>
      </c>
      <c r="E8" s="10">
        <v>119310.61</v>
      </c>
      <c r="F8" s="11">
        <f t="shared" si="0"/>
        <v>43.237607212391744</v>
      </c>
      <c r="G8" s="11">
        <f>+E8/D8*100</f>
        <v>298.27652499999999</v>
      </c>
    </row>
    <row r="9" spans="1:7" x14ac:dyDescent="0.2">
      <c r="A9" s="12" t="s">
        <v>3</v>
      </c>
      <c r="B9" s="13">
        <v>27147.040000000001</v>
      </c>
      <c r="C9" s="28" t="s">
        <v>0</v>
      </c>
      <c r="D9" s="28" t="s">
        <v>0</v>
      </c>
      <c r="E9" s="13">
        <v>27211.439999999999</v>
      </c>
      <c r="F9" s="14">
        <f t="shared" si="0"/>
        <v>100.2372266000271</v>
      </c>
      <c r="G9" s="14"/>
    </row>
    <row r="10" spans="1:7" x14ac:dyDescent="0.2">
      <c r="A10" s="12" t="s">
        <v>4</v>
      </c>
      <c r="B10" s="13">
        <v>27147.040000000001</v>
      </c>
      <c r="C10" s="28" t="s">
        <v>0</v>
      </c>
      <c r="D10" s="28" t="s">
        <v>0</v>
      </c>
      <c r="E10" s="13">
        <v>27211.439999999999</v>
      </c>
      <c r="F10" s="14">
        <f t="shared" si="0"/>
        <v>100.2372266000271</v>
      </c>
      <c r="G10" s="14"/>
    </row>
    <row r="11" spans="1:7" x14ac:dyDescent="0.2">
      <c r="A11" s="12" t="s">
        <v>5</v>
      </c>
      <c r="B11" s="13">
        <v>53089.120000000003</v>
      </c>
      <c r="C11" s="28" t="s">
        <v>0</v>
      </c>
      <c r="D11" s="28" t="s">
        <v>0</v>
      </c>
      <c r="E11" s="13">
        <v>92099.17</v>
      </c>
      <c r="F11" s="14">
        <f t="shared" si="0"/>
        <v>173.48031008990165</v>
      </c>
      <c r="G11" s="14"/>
    </row>
    <row r="12" spans="1:7" x14ac:dyDescent="0.2">
      <c r="A12" s="12" t="s">
        <v>6</v>
      </c>
      <c r="B12" s="13">
        <v>53089.120000000003</v>
      </c>
      <c r="C12" s="28" t="s">
        <v>0</v>
      </c>
      <c r="D12" s="28" t="s">
        <v>0</v>
      </c>
      <c r="E12" s="13">
        <v>92099.17</v>
      </c>
      <c r="F12" s="14">
        <f t="shared" si="0"/>
        <v>173.48031008990165</v>
      </c>
      <c r="G12" s="14"/>
    </row>
    <row r="13" spans="1:7" x14ac:dyDescent="0.2">
      <c r="A13" s="12" t="s">
        <v>7</v>
      </c>
      <c r="B13" s="13">
        <v>195705.59</v>
      </c>
      <c r="C13" s="28" t="s">
        <v>0</v>
      </c>
      <c r="D13" s="28" t="s">
        <v>0</v>
      </c>
      <c r="E13" s="13">
        <v>0</v>
      </c>
      <c r="F13" s="14">
        <f t="shared" si="0"/>
        <v>0</v>
      </c>
      <c r="G13" s="14"/>
    </row>
    <row r="14" spans="1:7" x14ac:dyDescent="0.2">
      <c r="A14" s="12" t="s">
        <v>8</v>
      </c>
      <c r="B14" s="13">
        <v>195705.59</v>
      </c>
      <c r="C14" s="28" t="s">
        <v>0</v>
      </c>
      <c r="D14" s="28" t="s">
        <v>0</v>
      </c>
      <c r="E14" s="13">
        <v>0</v>
      </c>
      <c r="F14" s="14">
        <f t="shared" si="0"/>
        <v>0</v>
      </c>
      <c r="G14" s="14"/>
    </row>
    <row r="15" spans="1:7" x14ac:dyDescent="0.2">
      <c r="A15" s="9" t="s">
        <v>9</v>
      </c>
      <c r="B15" s="10">
        <v>23298.49</v>
      </c>
      <c r="C15" s="27">
        <v>38489614</v>
      </c>
      <c r="D15" s="27">
        <v>38489614</v>
      </c>
      <c r="E15" s="10">
        <v>41598214.850000001</v>
      </c>
      <c r="F15" s="11">
        <f t="shared" si="0"/>
        <v>178544.6818656488</v>
      </c>
      <c r="G15" s="11">
        <f>+E15/D15*100</f>
        <v>108.07646668007635</v>
      </c>
    </row>
    <row r="16" spans="1:7" x14ac:dyDescent="0.2">
      <c r="A16" s="12" t="s">
        <v>52</v>
      </c>
      <c r="B16" s="13">
        <v>5707.08</v>
      </c>
      <c r="C16" s="28" t="s">
        <v>0</v>
      </c>
      <c r="D16" s="28" t="s">
        <v>0</v>
      </c>
      <c r="E16" s="13">
        <v>0</v>
      </c>
      <c r="F16" s="14">
        <f t="shared" si="0"/>
        <v>0</v>
      </c>
      <c r="G16" s="14"/>
    </row>
    <row r="17" spans="1:7" x14ac:dyDescent="0.2">
      <c r="A17" s="12" t="s">
        <v>10</v>
      </c>
      <c r="B17" s="13">
        <v>5707.08</v>
      </c>
      <c r="C17" s="28" t="s">
        <v>0</v>
      </c>
      <c r="D17" s="28" t="s">
        <v>0</v>
      </c>
      <c r="E17" s="13">
        <v>0</v>
      </c>
      <c r="F17" s="14">
        <f t="shared" si="0"/>
        <v>0</v>
      </c>
      <c r="G17" s="14"/>
    </row>
    <row r="18" spans="1:7" x14ac:dyDescent="0.2">
      <c r="A18" s="12" t="s">
        <v>11</v>
      </c>
      <c r="B18" s="13">
        <v>757.65</v>
      </c>
      <c r="C18" s="28" t="s">
        <v>0</v>
      </c>
      <c r="D18" s="28" t="s">
        <v>0</v>
      </c>
      <c r="E18" s="13">
        <v>41517964.859999999</v>
      </c>
      <c r="F18" s="14">
        <f t="shared" si="0"/>
        <v>5479834.3377548996</v>
      </c>
      <c r="G18" s="14"/>
    </row>
    <row r="19" spans="1:7" x14ac:dyDescent="0.2">
      <c r="A19" s="12" t="s">
        <v>12</v>
      </c>
      <c r="B19" s="13">
        <v>757.65</v>
      </c>
      <c r="C19" s="28" t="s">
        <v>0</v>
      </c>
      <c r="D19" s="28" t="s">
        <v>0</v>
      </c>
      <c r="E19" s="13">
        <v>41517964.859999999</v>
      </c>
      <c r="F19" s="14">
        <f t="shared" si="0"/>
        <v>5479834.3377548996</v>
      </c>
      <c r="G19" s="14"/>
    </row>
    <row r="20" spans="1:7" x14ac:dyDescent="0.2">
      <c r="A20" s="12" t="s">
        <v>53</v>
      </c>
      <c r="B20" s="13">
        <v>16699.18</v>
      </c>
      <c r="C20" s="28" t="s">
        <v>0</v>
      </c>
      <c r="D20" s="28" t="s">
        <v>0</v>
      </c>
      <c r="E20" s="13">
        <v>0</v>
      </c>
      <c r="F20" s="14">
        <f t="shared" si="0"/>
        <v>0</v>
      </c>
      <c r="G20" s="14"/>
    </row>
    <row r="21" spans="1:7" x14ac:dyDescent="0.2">
      <c r="A21" s="12" t="s">
        <v>54</v>
      </c>
      <c r="B21" s="13">
        <v>16699.18</v>
      </c>
      <c r="C21" s="28" t="s">
        <v>0</v>
      </c>
      <c r="D21" s="28" t="s">
        <v>0</v>
      </c>
      <c r="E21" s="13">
        <v>0</v>
      </c>
      <c r="F21" s="14">
        <f t="shared" si="0"/>
        <v>0</v>
      </c>
      <c r="G21" s="14"/>
    </row>
    <row r="22" spans="1:7" x14ac:dyDescent="0.2">
      <c r="A22" s="12" t="s">
        <v>13</v>
      </c>
      <c r="B22" s="13">
        <v>134.58000000000001</v>
      </c>
      <c r="C22" s="28" t="s">
        <v>0</v>
      </c>
      <c r="D22" s="28" t="s">
        <v>0</v>
      </c>
      <c r="E22" s="13">
        <v>80249.990000000005</v>
      </c>
      <c r="F22" s="14">
        <f t="shared" si="0"/>
        <v>59629.952444642593</v>
      </c>
      <c r="G22" s="14"/>
    </row>
    <row r="23" spans="1:7" x14ac:dyDescent="0.2">
      <c r="A23" s="12" t="s">
        <v>14</v>
      </c>
      <c r="B23" s="13">
        <v>134.58000000000001</v>
      </c>
      <c r="C23" s="28" t="s">
        <v>0</v>
      </c>
      <c r="D23" s="28" t="s">
        <v>0</v>
      </c>
      <c r="E23" s="13">
        <v>80249.990000000005</v>
      </c>
      <c r="F23" s="14">
        <f t="shared" si="0"/>
        <v>59629.952444642593</v>
      </c>
      <c r="G23" s="14"/>
    </row>
    <row r="24" spans="1:7" x14ac:dyDescent="0.2">
      <c r="A24" s="9" t="s">
        <v>15</v>
      </c>
      <c r="B24" s="10">
        <v>135684148.03999999</v>
      </c>
      <c r="C24" s="27">
        <v>89091600</v>
      </c>
      <c r="D24" s="27">
        <v>89091600</v>
      </c>
      <c r="E24" s="10">
        <v>82676970.359999999</v>
      </c>
      <c r="F24" s="11">
        <f t="shared" si="0"/>
        <v>60.933404199602336</v>
      </c>
      <c r="G24" s="11">
        <f>+E24/D24*100</f>
        <v>92.799961343156937</v>
      </c>
    </row>
    <row r="25" spans="1:7" x14ac:dyDescent="0.2">
      <c r="A25" s="12" t="s">
        <v>16</v>
      </c>
      <c r="B25" s="13">
        <v>49953547.020000003</v>
      </c>
      <c r="C25" s="28" t="s">
        <v>0</v>
      </c>
      <c r="D25" s="28" t="s">
        <v>0</v>
      </c>
      <c r="E25" s="13">
        <v>0</v>
      </c>
      <c r="F25" s="14">
        <f t="shared" si="0"/>
        <v>0</v>
      </c>
      <c r="G25" s="14"/>
    </row>
    <row r="26" spans="1:7" x14ac:dyDescent="0.2">
      <c r="A26" s="12" t="s">
        <v>17</v>
      </c>
      <c r="B26" s="13">
        <v>49953547.020000003</v>
      </c>
      <c r="C26" s="28" t="s">
        <v>0</v>
      </c>
      <c r="D26" s="28" t="s">
        <v>0</v>
      </c>
      <c r="E26" s="13">
        <v>0</v>
      </c>
      <c r="F26" s="14">
        <f t="shared" si="0"/>
        <v>0</v>
      </c>
      <c r="G26" s="14"/>
    </row>
    <row r="27" spans="1:7" x14ac:dyDescent="0.2">
      <c r="A27" s="12" t="s">
        <v>18</v>
      </c>
      <c r="B27" s="13">
        <v>1176117.3500000001</v>
      </c>
      <c r="C27" s="28" t="s">
        <v>0</v>
      </c>
      <c r="D27" s="28" t="s">
        <v>0</v>
      </c>
      <c r="E27" s="13">
        <v>0</v>
      </c>
      <c r="F27" s="14">
        <f t="shared" si="0"/>
        <v>0</v>
      </c>
      <c r="G27" s="14"/>
    </row>
    <row r="28" spans="1:7" x14ac:dyDescent="0.2">
      <c r="A28" s="12" t="s">
        <v>19</v>
      </c>
      <c r="B28" s="13">
        <v>1176117.3500000001</v>
      </c>
      <c r="C28" s="28" t="s">
        <v>0</v>
      </c>
      <c r="D28" s="28" t="s">
        <v>0</v>
      </c>
      <c r="E28" s="13">
        <v>0</v>
      </c>
      <c r="F28" s="14">
        <f t="shared" si="0"/>
        <v>0</v>
      </c>
      <c r="G28" s="14"/>
    </row>
    <row r="29" spans="1:7" x14ac:dyDescent="0.2">
      <c r="A29" s="12" t="s">
        <v>20</v>
      </c>
      <c r="B29" s="13">
        <v>84554483.670000002</v>
      </c>
      <c r="C29" s="28" t="s">
        <v>0</v>
      </c>
      <c r="D29" s="28" t="s">
        <v>0</v>
      </c>
      <c r="E29" s="13">
        <v>82676397.680000007</v>
      </c>
      <c r="F29" s="14">
        <f t="shared" si="0"/>
        <v>97.778845179482374</v>
      </c>
      <c r="G29" s="14"/>
    </row>
    <row r="30" spans="1:7" x14ac:dyDescent="0.2">
      <c r="A30" s="12" t="s">
        <v>21</v>
      </c>
      <c r="B30" s="13">
        <v>84554483.670000002</v>
      </c>
      <c r="C30" s="28" t="s">
        <v>0</v>
      </c>
      <c r="D30" s="28" t="s">
        <v>0</v>
      </c>
      <c r="E30" s="13">
        <v>82666914.310000002</v>
      </c>
      <c r="F30" s="14">
        <f t="shared" si="0"/>
        <v>97.767629488027126</v>
      </c>
      <c r="G30" s="14"/>
    </row>
    <row r="31" spans="1:7" x14ac:dyDescent="0.2">
      <c r="A31" s="12" t="s">
        <v>22</v>
      </c>
      <c r="B31" s="13">
        <v>0</v>
      </c>
      <c r="C31" s="28" t="s">
        <v>0</v>
      </c>
      <c r="D31" s="28" t="s">
        <v>0</v>
      </c>
      <c r="E31" s="13">
        <v>9483.3700000000008</v>
      </c>
      <c r="F31" s="14">
        <v>0</v>
      </c>
      <c r="G31" s="14"/>
    </row>
    <row r="32" spans="1:7" x14ac:dyDescent="0.2">
      <c r="A32" s="12" t="s">
        <v>23</v>
      </c>
      <c r="B32" s="13">
        <v>0</v>
      </c>
      <c r="C32" s="28" t="s">
        <v>0</v>
      </c>
      <c r="D32" s="28" t="s">
        <v>0</v>
      </c>
      <c r="E32" s="13">
        <v>572.67999999999995</v>
      </c>
      <c r="F32" s="14">
        <v>0</v>
      </c>
      <c r="G32" s="14"/>
    </row>
    <row r="33" spans="1:7" x14ac:dyDescent="0.2">
      <c r="A33" s="12" t="s">
        <v>24</v>
      </c>
      <c r="B33" s="13">
        <v>0</v>
      </c>
      <c r="C33" s="28" t="s">
        <v>0</v>
      </c>
      <c r="D33" s="28" t="s">
        <v>0</v>
      </c>
      <c r="E33" s="13">
        <v>572.67999999999995</v>
      </c>
      <c r="F33" s="14">
        <v>0</v>
      </c>
      <c r="G33" s="14"/>
    </row>
    <row r="34" spans="1:7" s="5" customFormat="1" ht="18.95" customHeight="1" x14ac:dyDescent="0.25">
      <c r="A34" s="6" t="s">
        <v>25</v>
      </c>
      <c r="B34" s="7">
        <v>224397713.5</v>
      </c>
      <c r="C34" s="29">
        <v>154812930</v>
      </c>
      <c r="D34" s="29">
        <v>154812930</v>
      </c>
      <c r="E34" s="7">
        <v>186393241.58000001</v>
      </c>
      <c r="F34" s="8">
        <f t="shared" ref="F34:F43" si="1">SUM(E34/B34*100)</f>
        <v>83.063788250230999</v>
      </c>
      <c r="G34" s="8">
        <f>+E34/D34*100</f>
        <v>120.39901420378776</v>
      </c>
    </row>
    <row r="35" spans="1:7" x14ac:dyDescent="0.2">
      <c r="A35" s="9" t="s">
        <v>26</v>
      </c>
      <c r="B35" s="10">
        <v>65554.61</v>
      </c>
      <c r="C35" s="27">
        <v>197000</v>
      </c>
      <c r="D35" s="27">
        <v>197000</v>
      </c>
      <c r="E35" s="10">
        <v>0</v>
      </c>
      <c r="F35" s="11">
        <f t="shared" si="1"/>
        <v>0</v>
      </c>
      <c r="G35" s="11">
        <f>+E35/D35*100</f>
        <v>0</v>
      </c>
    </row>
    <row r="36" spans="1:7" x14ac:dyDescent="0.2">
      <c r="A36" s="12" t="s">
        <v>27</v>
      </c>
      <c r="B36" s="13">
        <v>65554.61</v>
      </c>
      <c r="C36" s="28" t="s">
        <v>0</v>
      </c>
      <c r="D36" s="28" t="s">
        <v>0</v>
      </c>
      <c r="E36" s="13">
        <v>0</v>
      </c>
      <c r="F36" s="14">
        <f t="shared" si="1"/>
        <v>0</v>
      </c>
      <c r="G36" s="14"/>
    </row>
    <row r="37" spans="1:7" x14ac:dyDescent="0.2">
      <c r="A37" s="12" t="s">
        <v>28</v>
      </c>
      <c r="B37" s="13">
        <v>65554.61</v>
      </c>
      <c r="C37" s="28" t="s">
        <v>0</v>
      </c>
      <c r="D37" s="28" t="s">
        <v>0</v>
      </c>
      <c r="E37" s="13">
        <v>0</v>
      </c>
      <c r="F37" s="14">
        <f t="shared" si="1"/>
        <v>0</v>
      </c>
      <c r="G37" s="14"/>
    </row>
    <row r="38" spans="1:7" x14ac:dyDescent="0.2">
      <c r="A38" s="9" t="s">
        <v>29</v>
      </c>
      <c r="B38" s="10">
        <v>16770.009999999998</v>
      </c>
      <c r="C38" s="27">
        <v>15002700</v>
      </c>
      <c r="D38" s="27">
        <v>15002700</v>
      </c>
      <c r="E38" s="10">
        <v>14999993.810000001</v>
      </c>
      <c r="F38" s="11">
        <f t="shared" si="1"/>
        <v>89445.348034974348</v>
      </c>
      <c r="G38" s="11">
        <f>+E38/D38*100</f>
        <v>99.981961980176905</v>
      </c>
    </row>
    <row r="39" spans="1:7" x14ac:dyDescent="0.2">
      <c r="A39" s="12" t="s">
        <v>30</v>
      </c>
      <c r="B39" s="13">
        <v>2654.46</v>
      </c>
      <c r="C39" s="28" t="s">
        <v>0</v>
      </c>
      <c r="D39" s="28" t="s">
        <v>0</v>
      </c>
      <c r="E39" s="13">
        <v>14999993.810000001</v>
      </c>
      <c r="F39" s="14">
        <f t="shared" si="1"/>
        <v>565086.45110493281</v>
      </c>
      <c r="G39" s="14"/>
    </row>
    <row r="40" spans="1:7" x14ac:dyDescent="0.2">
      <c r="A40" s="12" t="s">
        <v>31</v>
      </c>
      <c r="B40" s="13">
        <v>2654.46</v>
      </c>
      <c r="C40" s="28" t="s">
        <v>0</v>
      </c>
      <c r="D40" s="28" t="s">
        <v>0</v>
      </c>
      <c r="E40" s="13">
        <v>14999993.810000001</v>
      </c>
      <c r="F40" s="14">
        <f t="shared" si="1"/>
        <v>565086.45110493281</v>
      </c>
      <c r="G40" s="14"/>
    </row>
    <row r="41" spans="1:7" x14ac:dyDescent="0.2">
      <c r="A41" s="12" t="s">
        <v>32</v>
      </c>
      <c r="B41" s="13">
        <v>14115.56</v>
      </c>
      <c r="C41" s="28" t="s">
        <v>0</v>
      </c>
      <c r="D41" s="28" t="s">
        <v>0</v>
      </c>
      <c r="E41" s="13">
        <v>0</v>
      </c>
      <c r="F41" s="14">
        <f t="shared" si="1"/>
        <v>0</v>
      </c>
      <c r="G41" s="14"/>
    </row>
    <row r="42" spans="1:7" x14ac:dyDescent="0.2">
      <c r="A42" s="12" t="s">
        <v>33</v>
      </c>
      <c r="B42" s="13">
        <v>14115.56</v>
      </c>
      <c r="C42" s="28" t="s">
        <v>0</v>
      </c>
      <c r="D42" s="28" t="s">
        <v>0</v>
      </c>
      <c r="E42" s="13">
        <v>0</v>
      </c>
      <c r="F42" s="14">
        <f t="shared" si="1"/>
        <v>0</v>
      </c>
      <c r="G42" s="14"/>
    </row>
    <row r="43" spans="1:7" x14ac:dyDescent="0.2">
      <c r="A43" s="9" t="s">
        <v>34</v>
      </c>
      <c r="B43" s="10">
        <v>224315388.88</v>
      </c>
      <c r="C43" s="27">
        <v>139613230</v>
      </c>
      <c r="D43" s="27">
        <v>139613230</v>
      </c>
      <c r="E43" s="10">
        <v>171393247.77000001</v>
      </c>
      <c r="F43" s="11">
        <f t="shared" si="1"/>
        <v>76.407262393258605</v>
      </c>
      <c r="G43" s="11">
        <f>+E43/D43*100</f>
        <v>122.76289845167254</v>
      </c>
    </row>
    <row r="44" spans="1:7" x14ac:dyDescent="0.2">
      <c r="A44" s="12" t="s">
        <v>35</v>
      </c>
      <c r="B44" s="13">
        <v>0</v>
      </c>
      <c r="C44" s="28" t="s">
        <v>0</v>
      </c>
      <c r="D44" s="28" t="s">
        <v>0</v>
      </c>
      <c r="E44" s="13">
        <v>50000000</v>
      </c>
      <c r="F44" s="14">
        <v>0</v>
      </c>
      <c r="G44" s="14"/>
    </row>
    <row r="45" spans="1:7" x14ac:dyDescent="0.2">
      <c r="A45" s="12" t="s">
        <v>36</v>
      </c>
      <c r="B45" s="13">
        <v>0</v>
      </c>
      <c r="C45" s="28" t="s">
        <v>0</v>
      </c>
      <c r="D45" s="28" t="s">
        <v>0</v>
      </c>
      <c r="E45" s="13">
        <v>50000000</v>
      </c>
      <c r="F45" s="14">
        <v>0</v>
      </c>
      <c r="G45" s="14"/>
    </row>
    <row r="46" spans="1:7" x14ac:dyDescent="0.2">
      <c r="A46" s="12" t="s">
        <v>37</v>
      </c>
      <c r="B46" s="13">
        <v>14384277.460000001</v>
      </c>
      <c r="C46" s="28" t="s">
        <v>0</v>
      </c>
      <c r="D46" s="28" t="s">
        <v>0</v>
      </c>
      <c r="E46" s="13">
        <v>0</v>
      </c>
      <c r="F46" s="14">
        <f t="shared" ref="F46:F55" si="2">SUM(E46/B46*100)</f>
        <v>0</v>
      </c>
      <c r="G46" s="14"/>
    </row>
    <row r="47" spans="1:7" x14ac:dyDescent="0.2">
      <c r="A47" s="12" t="s">
        <v>38</v>
      </c>
      <c r="B47" s="13">
        <v>14384277.460000001</v>
      </c>
      <c r="C47" s="28" t="s">
        <v>0</v>
      </c>
      <c r="D47" s="28" t="s">
        <v>0</v>
      </c>
      <c r="E47" s="13">
        <v>0</v>
      </c>
      <c r="F47" s="14">
        <f t="shared" si="2"/>
        <v>0</v>
      </c>
      <c r="G47" s="14"/>
    </row>
    <row r="48" spans="1:7" x14ac:dyDescent="0.2">
      <c r="A48" s="12" t="s">
        <v>55</v>
      </c>
      <c r="B48" s="13">
        <v>169656506.15000001</v>
      </c>
      <c r="C48" s="28" t="s">
        <v>0</v>
      </c>
      <c r="D48" s="28" t="s">
        <v>0</v>
      </c>
      <c r="E48" s="13">
        <v>84595073.379999995</v>
      </c>
      <c r="F48" s="14">
        <f t="shared" si="2"/>
        <v>49.862557764337168</v>
      </c>
      <c r="G48" s="14"/>
    </row>
    <row r="49" spans="1:7" x14ac:dyDescent="0.2">
      <c r="A49" s="12" t="s">
        <v>39</v>
      </c>
      <c r="B49" s="13">
        <v>135114892.47</v>
      </c>
      <c r="C49" s="28" t="s">
        <v>0</v>
      </c>
      <c r="D49" s="28" t="s">
        <v>0</v>
      </c>
      <c r="E49" s="13">
        <v>71583900.579999998</v>
      </c>
      <c r="F49" s="14">
        <f t="shared" si="2"/>
        <v>52.980022609938423</v>
      </c>
      <c r="G49" s="14"/>
    </row>
    <row r="50" spans="1:7" x14ac:dyDescent="0.2">
      <c r="A50" s="12" t="s">
        <v>56</v>
      </c>
      <c r="B50" s="13">
        <v>34541613.689999998</v>
      </c>
      <c r="C50" s="28" t="s">
        <v>0</v>
      </c>
      <c r="D50" s="28" t="s">
        <v>0</v>
      </c>
      <c r="E50" s="13">
        <v>13011172.800000001</v>
      </c>
      <c r="F50" s="14">
        <f t="shared" si="2"/>
        <v>37.668109303668153</v>
      </c>
      <c r="G50" s="14"/>
    </row>
    <row r="51" spans="1:7" x14ac:dyDescent="0.2">
      <c r="A51" s="12" t="s">
        <v>40</v>
      </c>
      <c r="B51" s="13">
        <v>9628.6200000000008</v>
      </c>
      <c r="C51" s="28" t="s">
        <v>0</v>
      </c>
      <c r="D51" s="28" t="s">
        <v>0</v>
      </c>
      <c r="E51" s="13">
        <v>7124.51</v>
      </c>
      <c r="F51" s="14">
        <f t="shared" si="2"/>
        <v>73.993054040973675</v>
      </c>
      <c r="G51" s="14"/>
    </row>
    <row r="52" spans="1:7" x14ac:dyDescent="0.2">
      <c r="A52" s="12" t="s">
        <v>41</v>
      </c>
      <c r="B52" s="13">
        <v>9628.6200000000008</v>
      </c>
      <c r="C52" s="28" t="s">
        <v>0</v>
      </c>
      <c r="D52" s="28" t="s">
        <v>0</v>
      </c>
      <c r="E52" s="13">
        <v>7124.51</v>
      </c>
      <c r="F52" s="14">
        <f t="shared" si="2"/>
        <v>73.993054040973675</v>
      </c>
      <c r="G52" s="14"/>
    </row>
    <row r="53" spans="1:7" x14ac:dyDescent="0.2">
      <c r="A53" s="12" t="s">
        <v>42</v>
      </c>
      <c r="B53" s="13">
        <v>40264976.640000001</v>
      </c>
      <c r="C53" s="28" t="s">
        <v>0</v>
      </c>
      <c r="D53" s="28" t="s">
        <v>0</v>
      </c>
      <c r="E53" s="13">
        <v>36791049.880000003</v>
      </c>
      <c r="F53" s="14">
        <f t="shared" si="2"/>
        <v>91.372336333236731</v>
      </c>
      <c r="G53" s="14"/>
    </row>
    <row r="54" spans="1:7" x14ac:dyDescent="0.2">
      <c r="A54" s="12" t="s">
        <v>43</v>
      </c>
      <c r="B54" s="13">
        <v>40264976.640000001</v>
      </c>
      <c r="C54" s="28" t="s">
        <v>0</v>
      </c>
      <c r="D54" s="28" t="s">
        <v>0</v>
      </c>
      <c r="E54" s="13">
        <v>36791049.880000003</v>
      </c>
      <c r="F54" s="14">
        <f t="shared" si="2"/>
        <v>91.372336333236731</v>
      </c>
      <c r="G54" s="14"/>
    </row>
    <row r="55" spans="1:7" ht="18.95" customHeight="1" x14ac:dyDescent="0.2">
      <c r="A55" s="21" t="s">
        <v>44</v>
      </c>
      <c r="B55" s="22">
        <f>+B7-B34</f>
        <v>-88414325.219999999</v>
      </c>
      <c r="C55" s="30">
        <f t="shared" ref="C55:E55" si="3">+C7-C34</f>
        <v>-27191716</v>
      </c>
      <c r="D55" s="30">
        <f t="shared" si="3"/>
        <v>-27191716</v>
      </c>
      <c r="E55" s="22">
        <f t="shared" si="3"/>
        <v>-61998745.76000002</v>
      </c>
      <c r="F55" s="22">
        <f t="shared" si="2"/>
        <v>70.122964356431496</v>
      </c>
      <c r="G55" s="22">
        <f>+E55/D55*100</f>
        <v>228.00600653522571</v>
      </c>
    </row>
    <row r="58" spans="1:7" x14ac:dyDescent="0.2">
      <c r="B58" s="2"/>
      <c r="E58" s="2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ekonom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2024-04-24T09:22:05Z</cp:lastPrinted>
  <dcterms:created xsi:type="dcterms:W3CDTF">2024-04-22T08:00:13Z</dcterms:created>
  <dcterms:modified xsi:type="dcterms:W3CDTF">2024-04-24T10:26:27Z</dcterms:modified>
</cp:coreProperties>
</file>